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28800" windowHeight="124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4" l="1"/>
  <c r="F46" i="4"/>
  <c r="G14" i="4"/>
  <c r="G26" i="4" s="1"/>
  <c r="G48" i="4" s="1"/>
  <c r="F14" i="4"/>
  <c r="F26" i="4" s="1"/>
  <c r="B26" i="4"/>
  <c r="C26" i="4"/>
  <c r="C13" i="4"/>
  <c r="C28" i="4" s="1"/>
  <c r="B13" i="4"/>
  <c r="F48" i="4" l="1"/>
  <c r="B2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<sst xmlns="http://schemas.openxmlformats.org/spreadsheetml/2006/main" count="59" uniqueCount="59">
  <si>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</si>
  <si>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</si>
  <si>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</si>
  <si>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</si>
  <si>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</si>
  <si>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</si>
  <si>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</si>
  <si>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</si>
  <si>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</si>
  <si>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</si>
  <si>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</si>
  <si>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</si>
  <si>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</si>
  <si>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</si>
  <si>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</si>
  <si>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</si>
  <si>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</si>
  <si>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</si>
  <si>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</si>
  <si>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</si>
  <si>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</si>
  <si>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</si>
  <si>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</si>
  <si>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</si>
  <si>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</si>
  <si>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</si>
  <si>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</si>
  <si>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</si>
  <si>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</si>
  <si>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</si>
  <si>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</si>
  <si>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</si>
  <si>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</si>
  <si>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</si>
  <si>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</si>
  <si>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</si>
  <si>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</si>
  <si>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</si>
  <si>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</si>
  <si>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</si>
  <si>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</si>
  <si>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</si>
  <si>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</si>
  <si>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</si>
  <si>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</si>
  <si>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</si>
  <si>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</si>
  <si>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</si>
  <si>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</si>
  <si>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</si>
  <si>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</si>
  <si>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</si>
  <si>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</si>
  <si>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</si>
  <si>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</si>
  <si>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</si>
  <si>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</si>
  <si>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</si>
  <si>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Patronato de Explora
Estado de Situación Financiera
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</si>
</sst>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1415640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640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F37" sqref="F37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43553255.640000001</v>
      </c>
      <c r="C5" s="12">
        <v>18424991.91</v>
      </c>
      <c r="D5" s="17"/>
      <c r="E5" s="11" t="s">
        <v>41</v>
      </c>
      <c r="F5" s="12">
        <v>832597.73</v>
      </c>
      <c r="G5" s="5">
        <v>750342.08</v>
      </c>
    </row>
    <row r="6" spans="1:7" x14ac:dyDescent="0.2">
      <c r="A6" s="30" t="s">
        <v>28</v>
      </c>
      <c r="B6" s="12">
        <v>5722203.8200000003</v>
      </c>
      <c r="C6" s="12">
        <v>4312613.84</v>
      </c>
      <c r="D6" s="17"/>
      <c r="E6" s="11" t="s">
        <v>42</v>
      </c>
      <c r="F6" s="12"/>
      <c r="G6" s="5"/>
    </row>
    <row r="7" spans="1:7" x14ac:dyDescent="0.2">
      <c r="A7" s="30" t="s">
        <v>29</v>
      </c>
      <c r="B7" s="12">
        <v>4034505.49</v>
      </c>
      <c r="C7" s="12">
        <v>3758545.3</v>
      </c>
      <c r="D7" s="17"/>
      <c r="E7" s="11" t="s">
        <v>11</v>
      </c>
      <c r="F7" s="12"/>
      <c r="G7" s="5"/>
    </row>
    <row r="8" spans="1:7" x14ac:dyDescent="0.2">
      <c r="A8" s="30" t="s">
        <v>30</v>
      </c>
      <c r="B8" s="12">
        <v>0</v>
      </c>
      <c r="C8" s="12">
        <v>2856062.51</v>
      </c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>
        <v>48170</v>
      </c>
      <c r="G9" s="20">
        <v>52764.959999999999</v>
      </c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>
        <v>219957.42</v>
      </c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0"/>
      <c r="G12" s="5"/>
    </row>
    <row r="13" spans="1:7" x14ac:dyDescent="0.2">
      <c r="A13" s="37" t="s">
        <v>5</v>
      </c>
      <c r="B13" s="10">
        <f>SUM(B5:B11)</f>
        <v>53529922.370000005</v>
      </c>
      <c r="C13" s="10">
        <f>SUM(C5:C11)</f>
        <v>29352213.560000002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880767.73</v>
      </c>
      <c r="G14" s="5">
        <f>SUM(G5:G12)</f>
        <v>803107.03999999992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76265827.739999995</v>
      </c>
      <c r="C18" s="12">
        <v>75493865.469999999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30767557.920000002</v>
      </c>
      <c r="C19" s="12">
        <v>20874239.449999999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4446527.5599999996</v>
      </c>
      <c r="C20" s="12">
        <v>4365086.43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-13647878.380000001</v>
      </c>
      <c r="C21" s="12">
        <v>-8153898.0099999998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0" t="s">
        <v>40</v>
      </c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SUM(B15:B24)</f>
        <v>97832034.840000004</v>
      </c>
      <c r="C26" s="12">
        <f>SUM(C15:C24)</f>
        <v>92579293.339999989</v>
      </c>
      <c r="D26" s="17"/>
      <c r="E26" s="39" t="s">
        <v>57</v>
      </c>
      <c r="F26" s="10">
        <f>+F14+F24</f>
        <v>880767.73</v>
      </c>
      <c r="G26" s="6">
        <f>+G14+G24</f>
        <v>803107.03999999992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151361957.21000001</v>
      </c>
      <c r="C28" s="10">
        <f>+C13+C26</f>
        <v>121931506.89999999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0"/>
      <c r="G31" s="5"/>
    </row>
    <row r="32" spans="1:7" x14ac:dyDescent="0.2">
      <c r="A32" s="31"/>
      <c r="B32" s="15"/>
      <c r="C32" s="15"/>
      <c r="D32" s="17"/>
      <c r="E32" s="11" t="s">
        <v>18</v>
      </c>
      <c r="F32" s="12">
        <v>42480337.960000001</v>
      </c>
      <c r="G32" s="5">
        <v>42480337.960000001</v>
      </c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v>40568001.329999998</v>
      </c>
      <c r="G36" s="5">
        <v>18557999.670000002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67432850.189999998</v>
      </c>
      <c r="G37" s="5">
        <v>60090062.229999997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SUM(F32:F45)</f>
        <v>150481189.47999999</v>
      </c>
      <c r="G46" s="6">
        <f>SUM(G32:G45)</f>
        <v>121128399.86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151361957.20999998</v>
      </c>
      <c r="G48" s="20">
        <f>+G26+G46</f>
        <v>121931506.90000001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2020-01-16T15:38:58Z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